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u_ra\Downloads\"/>
    </mc:Choice>
  </mc:AlternateContent>
  <xr:revisionPtr revIDLastSave="0" documentId="13_ncr:1_{ED1498AC-B160-4946-AD78-9F5E3A58572A}" xr6:coauthVersionLast="45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Planilha1" sheetId="2" r:id="rId1"/>
    <sheet name="EMPENHOS IFSUL SAPIRANGA 2021" sheetId="1" r:id="rId2"/>
  </sheets>
  <calcPr calcId="18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55" i="1" l="1"/>
  <c r="B53" i="1"/>
  <c r="B52" i="1"/>
  <c r="B51" i="1"/>
  <c r="B50" i="1"/>
  <c r="B49" i="1"/>
  <c r="B48" i="1"/>
  <c r="B2" i="1"/>
  <c r="B81" i="1" s="1"/>
</calcChain>
</file>

<file path=xl/sharedStrings.xml><?xml version="1.0" encoding="utf-8"?>
<sst xmlns="http://schemas.openxmlformats.org/spreadsheetml/2006/main" count="404" uniqueCount="188">
  <si>
    <t>EMPENHO</t>
  </si>
  <si>
    <t>VALOR</t>
  </si>
  <si>
    <t>OBJETO</t>
  </si>
  <si>
    <t>CNPJ</t>
  </si>
  <si>
    <t>TIPO</t>
  </si>
  <si>
    <t>CLASSIFICAÇÃO</t>
  </si>
  <si>
    <t>2021NE000002</t>
  </si>
  <si>
    <t>Vigilância</t>
  </si>
  <si>
    <t>11.525.620/0001-60</t>
  </si>
  <si>
    <t>Contrato Básico</t>
  </si>
  <si>
    <t>2021NE000003</t>
  </si>
  <si>
    <t>Token</t>
  </si>
  <si>
    <t>21.308.480/0001-22</t>
  </si>
  <si>
    <t>Materiais de Almoxarifado</t>
  </si>
  <si>
    <t>Materiais Consumo</t>
  </si>
  <si>
    <t>2021NE000004</t>
  </si>
  <si>
    <t>2021NE000005</t>
  </si>
  <si>
    <t>Diárias</t>
  </si>
  <si>
    <t>N/A</t>
  </si>
  <si>
    <t>Serviço</t>
  </si>
  <si>
    <t>2021NE000013</t>
  </si>
  <si>
    <t>Notebooks</t>
  </si>
  <si>
    <t>04.602.789/0001-01</t>
  </si>
  <si>
    <t>Investimento</t>
  </si>
  <si>
    <t>2021NE000014</t>
  </si>
  <si>
    <t>Materiais de Consumo TI</t>
  </si>
  <si>
    <t>15.785.674/0001-16</t>
  </si>
  <si>
    <t>2021NE000015</t>
  </si>
  <si>
    <t>34.383.762/0001-36</t>
  </si>
  <si>
    <t>2021NE000016</t>
  </si>
  <si>
    <t>07.250.898/0001-03</t>
  </si>
  <si>
    <t>2021NE000017</t>
  </si>
  <si>
    <t>28.076.288/0001-05</t>
  </si>
  <si>
    <t>2021NE000018</t>
  </si>
  <si>
    <t>03.696.188/0001-42</t>
  </si>
  <si>
    <t>2021NE000019</t>
  </si>
  <si>
    <t>05.075.962/0001-23</t>
  </si>
  <si>
    <t>2021NE000020</t>
  </si>
  <si>
    <t>18.539.470/0001-93</t>
  </si>
  <si>
    <t>2021NE000021</t>
  </si>
  <si>
    <t>07.048.323/0001-02</t>
  </si>
  <si>
    <t>2021NE000022</t>
  </si>
  <si>
    <t>Materiais de Manutenção</t>
  </si>
  <si>
    <t>18.274.923/0001-05</t>
  </si>
  <si>
    <t>2021NE000023</t>
  </si>
  <si>
    <t>08.658.622/0001-13</t>
  </si>
  <si>
    <t>2021NE000024</t>
  </si>
  <si>
    <t>10.953.364/0001-40</t>
  </si>
  <si>
    <t>2021NE000025</t>
  </si>
  <si>
    <t>2021NE000026</t>
  </si>
  <si>
    <t>35.236.131/0001-57</t>
  </si>
  <si>
    <t>2021NE000027</t>
  </si>
  <si>
    <t xml:space="preserve">34.383.762/0001-36 </t>
  </si>
  <si>
    <t>2021NE000028</t>
  </si>
  <si>
    <t>2021NE000029</t>
  </si>
  <si>
    <t>09.219.009/0001-62</t>
  </si>
  <si>
    <t>2021NE000030</t>
  </si>
  <si>
    <t>Brocas CTEME</t>
  </si>
  <si>
    <t>Materiais Curso CTEME</t>
  </si>
  <si>
    <t>2021NE000031</t>
  </si>
  <si>
    <t>Válvulas (CTE)</t>
  </si>
  <si>
    <t>17.314.414/0001-98</t>
  </si>
  <si>
    <t>Materiais Curso CTE</t>
  </si>
  <si>
    <t>2021NE000032</t>
  </si>
  <si>
    <t>07.653.540/0001-13</t>
  </si>
  <si>
    <t>2021NE000033</t>
  </si>
  <si>
    <t>Cabos (CTE)</t>
  </si>
  <si>
    <t>24.616.322/0001-28</t>
  </si>
  <si>
    <t>2021NE000034</t>
  </si>
  <si>
    <t>15.025.806/0001-01</t>
  </si>
  <si>
    <t>2021NE000035</t>
  </si>
  <si>
    <t>Potenciometros (CTE)</t>
  </si>
  <si>
    <t>08.095.573/0001-58</t>
  </si>
  <si>
    <t>2021NE000036</t>
  </si>
  <si>
    <t>Materiais Mecânica (CTEME)</t>
  </si>
  <si>
    <t>14.968.227/0001-30</t>
  </si>
  <si>
    <t>2021NE000037</t>
  </si>
  <si>
    <t>SSDs</t>
  </si>
  <si>
    <t>18.806.093/0001-01</t>
  </si>
  <si>
    <t>2021NE000038</t>
  </si>
  <si>
    <t>Materiais Elétrica (CTE)</t>
  </si>
  <si>
    <t>2021NE000040</t>
  </si>
  <si>
    <t>Baterias (DEPEX)</t>
  </si>
  <si>
    <t>20.981.123/0001-68</t>
  </si>
  <si>
    <t>Materiais Formação Geral</t>
  </si>
  <si>
    <t>2021NE000041</t>
  </si>
  <si>
    <t>07.483.598/0001-66</t>
  </si>
  <si>
    <t>2021NE000042</t>
  </si>
  <si>
    <t>2021NE000043</t>
  </si>
  <si>
    <t>16.576.583/0001-33</t>
  </si>
  <si>
    <t>2021NE000044</t>
  </si>
  <si>
    <t>Materiais Curso Informática (CTI)</t>
  </si>
  <si>
    <t>Materiais Curso CTI</t>
  </si>
  <si>
    <t>2021NE000045</t>
  </si>
  <si>
    <t>Energia elétrica- fatura paga em janeiro</t>
  </si>
  <si>
    <t>02.016.440/0001-62</t>
  </si>
  <si>
    <t>Energia elétrica</t>
  </si>
  <si>
    <t>34.777.255/0001-87</t>
  </si>
  <si>
    <t>2021NE000046</t>
  </si>
  <si>
    <t>2021NE000047</t>
  </si>
  <si>
    <t>08.735.676/0001-35</t>
  </si>
  <si>
    <t>2021NE000048</t>
  </si>
  <si>
    <t>33.479.392/0001-72</t>
  </si>
  <si>
    <t>2021NE000049</t>
  </si>
  <si>
    <t>28.697.784/0001-78</t>
  </si>
  <si>
    <t>2021NE000050</t>
  </si>
  <si>
    <t>2021NE000051</t>
  </si>
  <si>
    <t>30.247.600/0001-10</t>
  </si>
  <si>
    <t>2021NE000052</t>
  </si>
  <si>
    <t>2021NE000072</t>
  </si>
  <si>
    <t>Bolsas estudantes HORTAS</t>
  </si>
  <si>
    <t>Projeto HORTAS</t>
  </si>
  <si>
    <t>2021NE000073</t>
  </si>
  <si>
    <t>Bolsas internos HORTAS</t>
  </si>
  <si>
    <t>2021NE000074</t>
  </si>
  <si>
    <t>Bolsas externos HORTAS</t>
  </si>
  <si>
    <t>2021NE000075</t>
  </si>
  <si>
    <t>INSS HORTAS</t>
  </si>
  <si>
    <t>2021NE000078</t>
  </si>
  <si>
    <t>2021NE000079</t>
  </si>
  <si>
    <t>Iluminação pública</t>
  </si>
  <si>
    <t>2021NE000104</t>
  </si>
  <si>
    <t>Saneamento</t>
  </si>
  <si>
    <t>92.802.784/0001-90</t>
  </si>
  <si>
    <t>2021NE000130</t>
  </si>
  <si>
    <t>Combustível veículos Oficiais</t>
  </si>
  <si>
    <t>05.340.639/0001-30</t>
  </si>
  <si>
    <t>2021NE000131</t>
  </si>
  <si>
    <t>Manutenção leve veículos</t>
  </si>
  <si>
    <t>Manutenção Veículos Oficiais</t>
  </si>
  <si>
    <t>2021NE000168</t>
  </si>
  <si>
    <t>Limpeza Contrato</t>
  </si>
  <si>
    <t>17.938.490/0001-74</t>
  </si>
  <si>
    <t>2021NE000230</t>
  </si>
  <si>
    <t>CABOS – Consumo TI</t>
  </si>
  <si>
    <t>10.715.575/0001-44</t>
  </si>
  <si>
    <t>2021NE000231</t>
  </si>
  <si>
    <t>HDS para Servidor</t>
  </si>
  <si>
    <t>24.884.690/0001-57</t>
  </si>
  <si>
    <t>2021NE000259</t>
  </si>
  <si>
    <t>Materiais plano conting. COVID</t>
  </si>
  <si>
    <t>2021NE000281</t>
  </si>
  <si>
    <t>Água mineral</t>
  </si>
  <si>
    <t>20.367.605/0001-22</t>
  </si>
  <si>
    <t>2021NE000290</t>
  </si>
  <si>
    <t>2021NE000291</t>
  </si>
  <si>
    <t>Carimbos</t>
  </si>
  <si>
    <t>11.864.694/0001-21</t>
  </si>
  <si>
    <t>2021NE000301</t>
  </si>
  <si>
    <t>21.660.639/0001-73</t>
  </si>
  <si>
    <t>2021NE000302</t>
  </si>
  <si>
    <t>29.351.402/0001-12</t>
  </si>
  <si>
    <t>2021NE000303</t>
  </si>
  <si>
    <t>05.602.456/0001-45</t>
  </si>
  <si>
    <t>2021NE000367</t>
  </si>
  <si>
    <t>Switchs (Curso de Informática)</t>
  </si>
  <si>
    <t>02.820.966/0001-09</t>
  </si>
  <si>
    <t>2021NE000375</t>
  </si>
  <si>
    <t>Telefonia móvel</t>
  </si>
  <si>
    <t>40.432.544/0001-47</t>
  </si>
  <si>
    <t>2021NE000400</t>
  </si>
  <si>
    <t>2021NE000401</t>
  </si>
  <si>
    <t>2021NE000413</t>
  </si>
  <si>
    <t>Recarga Extintores</t>
  </si>
  <si>
    <t>07.989.156/0001-96</t>
  </si>
  <si>
    <t>2021NE000422</t>
  </si>
  <si>
    <t>2021NE000444</t>
  </si>
  <si>
    <t>2021NE000445</t>
  </si>
  <si>
    <t>DL Materiais HORTAS</t>
  </si>
  <si>
    <t>37.571.352/0001-07</t>
  </si>
  <si>
    <t>2021NE000446</t>
  </si>
  <si>
    <t>27.086.621/0001-96</t>
  </si>
  <si>
    <t>2021NE000454</t>
  </si>
  <si>
    <t>13.338.681/0001-44</t>
  </si>
  <si>
    <t>2021NE000456</t>
  </si>
  <si>
    <t>40.044.357/0001-96</t>
  </si>
  <si>
    <t>2021NE000485</t>
  </si>
  <si>
    <t>Dedetização/ limpeza Caixa d’água</t>
  </si>
  <si>
    <t>24.033.611/0001-02</t>
  </si>
  <si>
    <t>2021NE000641</t>
  </si>
  <si>
    <t>Reforma do Piso Multifuncional</t>
  </si>
  <si>
    <t>22.301.901/0001-56</t>
  </si>
  <si>
    <t>Obra</t>
  </si>
  <si>
    <t>RATEIO REITORIA</t>
  </si>
  <si>
    <t>Despesas sistêmicas</t>
  </si>
  <si>
    <t>Total Geral</t>
  </si>
  <si>
    <t>Soma de VALOR</t>
  </si>
  <si>
    <t>Grupo de Despesa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</si>
</sst>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R$ &quot;* #,##0.00_-;&quot;-R$ &quot;* #,##0.00_-;_-&quot;R$ &quot;* \-??_-;_-@_-"/>
    <numFmt numFmtId="165" formatCode="&quot; R$ &quot;* #,##0.00\ ;&quot;-R$ &quot;* #,##0.00\ ;&quot; R$ &quot;* \-#\ ;@\ "/>
  </numFmts>
  <fonts count="6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color rgb="FF000000"/>
      <name val="Arial"/>
      <family val="2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12">
    <xf numFmtId="0" fontId="0" fillId="0" borderId="0" xfId="0"/>
    <xf numFmtId="0" fontId="1" fillId="0" borderId="1" xfId="0" applyFont="1" applyBorder="1"/>
    <xf numFmtId="164" fontId="1" fillId="0" borderId="1" xfId="1" applyFont="1" applyBorder="1" applyAlignment="1" applyProtection="1"/>
    <xf numFmtId="0" fontId="2" fillId="0" borderId="1" xfId="0" applyFont="1" applyBorder="1"/>
    <xf numFmtId="0" fontId="3" fillId="0" borderId="0" xfId="0" applyFont="1"/>
    <xf numFmtId="165" fontId="1" fillId="0" borderId="1" xfId="0" applyNumberFormat="1" applyFont="1" applyBorder="1"/>
    <xf numFmtId="0" fontId="0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Font="1" applyFill="1" applyAlignment="1"/>
    <xf numFmtId="0" fontId="1" fillId="2" borderId="1" xfId="0" applyFont="1" applyFill="1" applyBorder="1" applyAlignment="1">
      <alignment horizontal="center"/>
    </xf>
    <xf numFmtId="164" fontId="5" fillId="0" borderId="1" xfId="1" applyFont="1" applyBorder="1" applyAlignment="1" applyProtection="1"/>
  </cellXfs>
  <cellStyles count="2">
    <cellStyle name="Moeda" xfId="1" builtinId="4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164" formatCode="_-&quot;R$ &quot;* #,##0.00_-;&quot;-R$ &quot;* #,##0.00_-;_-&quot;R$ &quot;* \-??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164" formatCode="_-&quot;R$ &quot;* #,##0.00_-;&quot;-R$ &quot;* #,##0.00_-;_-&quot;R$ &quot;* \-??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[RESUMO ORÇAMENTO 2021_FINAL.xlsx]Planilha1!Tabela dinâmica1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29642131791545767"/>
          <c:y val="7.5509413275053228E-2"/>
          <c:w val="0.68569250551277061"/>
          <c:h val="0.6825013246559110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Planilha1!$B$3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 w="19050">
              <a:solidFill>
                <a:schemeClr val="lt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Planilha1!$A$4:$A$9</c:f>
              <c:strCache>
                <c:ptCount val="5"/>
                <c:pt idx="0">
                  <c:v>Contrato Básico</c:v>
                </c:pt>
                <c:pt idx="1">
                  <c:v>Investimento</c:v>
                </c:pt>
                <c:pt idx="2">
                  <c:v>Materiais Consumo</c:v>
                </c:pt>
                <c:pt idx="3">
                  <c:v>Obra</c:v>
                </c:pt>
                <c:pt idx="4">
                  <c:v>Serviço</c:v>
                </c:pt>
              </c:strCache>
            </c:strRef>
          </c:cat>
          <c:val>
            <c:numRef>
              <c:f>Planilha1!$B$4:$B$9</c:f>
              <c:numCache>
                <c:formatCode>_-"R$ "* #,##0.00_-;"-R$ "* #,##0.00_-;_-"R$ "* \-??_-;_-@_-</c:formatCode>
                <c:ptCount val="5"/>
                <c:pt idx="0">
                  <c:v>552186.78</c:v>
                </c:pt>
                <c:pt idx="1">
                  <c:v>63253</c:v>
                </c:pt>
                <c:pt idx="2">
                  <c:v>45304.41</c:v>
                </c:pt>
                <c:pt idx="3">
                  <c:v>297479</c:v>
                </c:pt>
                <c:pt idx="4">
                  <c:v>32968.619999999995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5A-4459-8AD8-66DC18C1EA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3384943"/>
        <c:axId val="1843393263"/>
      </c:barChart>
      <c:valAx>
        <c:axId val="1843393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R$ &quot;* #,##0.00_-;&quot;-R$ &quot;* #,##0.00_-;_-&quot;R$ &quot;* \-??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43384943"/>
        <c:crosses val="autoZero"/>
        <c:crossBetween val="between"/>
      </c:valAx>
      <c:catAx>
        <c:axId val="1843384943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4339326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[RESUMO ORÇAMENTO 2021_FINAL.xlsx]Planilha1!Tabela dinâmica1</c:name>
    <c:fmtId val="4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dLblPos val="outEnd"/>
          <c:showLegendKey val="0"/>
          <c:showVal val="1"/>
          <c:showCatName val="0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Planilha1!$B$3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629-4E21-A629-3F7ACB11A31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629-4E21-A629-3F7ACB11A31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629-4E21-A629-3F7ACB11A31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629-4E21-A629-3F7ACB11A31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629-4E21-A629-3F7ACB11A31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Planilha1!$A$4:$A$9</c:f>
              <c:strCache>
                <c:ptCount val="5"/>
                <c:pt idx="0">
                  <c:v>Contrato Básico</c:v>
                </c:pt>
                <c:pt idx="1">
                  <c:v>Investimento</c:v>
                </c:pt>
                <c:pt idx="2">
                  <c:v>Materiais Consumo</c:v>
                </c:pt>
                <c:pt idx="3">
                  <c:v>Obra</c:v>
                </c:pt>
                <c:pt idx="4">
                  <c:v>Serviço</c:v>
                </c:pt>
              </c:strCache>
            </c:strRef>
          </c:cat>
          <c:val>
            <c:numRef>
              <c:f>Planilha1!$B$4:$B$9</c:f>
              <c:numCache>
                <c:formatCode>_-"R$ "* #,##0.00_-;"-R$ "* #,##0.00_-;_-"R$ "* \-??_-;_-@_-</c:formatCode>
                <c:ptCount val="5"/>
                <c:pt idx="0">
                  <c:v>552186.78</c:v>
                </c:pt>
                <c:pt idx="1">
                  <c:v>63253</c:v>
                </c:pt>
                <c:pt idx="2">
                  <c:v>45304.41</c:v>
                </c:pt>
                <c:pt idx="3">
                  <c:v>297479</c:v>
                </c:pt>
                <c:pt idx="4">
                  <c:v>32968.619999999995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D7-425E-B637-54A81A9E9014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367553</xdr:colOff>
      <xdr:row>0</xdr:row>
      <xdr:rowOff>13726</xdr:rowOff>
    </xdr:from>
    <xdr:to>
      <xdr:col>18</xdr:col>
      <xdr:colOff>305921</xdr:colOff>
      <xdr:row>19</xdr:row>
      <xdr:rowOff>26894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3A47A31-1824-4804-84C0-3D8C295A6E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9</xdr:row>
      <xdr:rowOff>98999</xdr:rowOff>
    </xdr:from>
    <xdr:to>
      <xdr:col>6</xdr:col>
      <xdr:colOff>233081</xdr:colOff>
      <xdr:row>29</xdr:row>
      <xdr:rowOff>80683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81F6CA48-C5FA-45D8-817B-6340808BF1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gor soares monteiro" refreshedDate="44655.508810648149" createdVersion="7" refreshedVersion="7" minRefreshableVersion="3" recordCount="78" xr:uid="{C7973FD0-3D4E-49F9-BE9F-2C443868B5E4}">
  <cacheSource type="worksheet">
    <worksheetSource ref="A1:F79" sheet="EMPENHOS IFSUL SAPIRANGA 2021"/>
  </cacheSource>
  <cacheFields count="6">
    <cacheField name="EMPENHO" numFmtId="0">
      <sharedItems/>
    </cacheField>
    <cacheField name="VALOR" numFmtId="0">
      <sharedItems containsSemiMixedTypes="0" containsString="0" containsNumber="1" minValue="15.2" maxValue="445091.54000000004"/>
    </cacheField>
    <cacheField name="OBJETO" numFmtId="0">
      <sharedItems/>
    </cacheField>
    <cacheField name="CNPJ" numFmtId="0">
      <sharedItems/>
    </cacheField>
    <cacheField name="TIPO" numFmtId="0">
      <sharedItems count="24">
        <s v="Vigilância"/>
        <s v="Materiais de Almoxarifado"/>
        <s v="Diárias"/>
        <s v="Notebooks"/>
        <s v="Materiais de Consumo TI"/>
        <s v="Materiais de Manutenção"/>
        <s v="Materiais Curso CTEME"/>
        <s v="Materiais Curso CTE"/>
        <s v="SSDs"/>
        <s v="Materiais Formação Geral"/>
        <s v="Materiais Curso CTI"/>
        <s v="Energia elétrica"/>
        <s v="Projeto HORTAS"/>
        <s v="Saneamento"/>
        <s v="Combustível veículos Oficiais"/>
        <s v="Manutenção Veículos Oficiais"/>
        <s v="Limpeza Contrato"/>
        <s v="Materiais plano conting. COVID"/>
        <s v="Switchs (Curso de Informática)"/>
        <s v="Telefonia móvel"/>
        <s v="Recarga Extintores"/>
        <s v="Dedetização/ limpeza Caixa d’água"/>
        <s v="Reforma do Piso Multifuncional"/>
        <s v="Despesas sistêmicas"/>
      </sharedItems>
    </cacheField>
    <cacheField name="CLASSIFICAÇÃO" numFmtId="0">
      <sharedItems count="5">
        <s v="Contrato Básico"/>
        <s v="Materiais Consumo"/>
        <s v="Serviço"/>
        <s v="Investimento"/>
        <s v="Obr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8">
  <r>
    <s v="2021NE000002"/>
    <n v="445091.54000000004"/>
    <s v="Vigilância"/>
    <s v="11.525.620/0001-60"/>
    <x v="0"/>
    <x v="0"/>
  </r>
  <r>
    <s v="2021NE000003"/>
    <n v="228"/>
    <s v="Token"/>
    <s v="21.308.480/0001-22"/>
    <x v="1"/>
    <x v="1"/>
  </r>
  <r>
    <s v="2021NE000004"/>
    <n v="144"/>
    <s v="Token"/>
    <s v="21.308.480/0001-22"/>
    <x v="1"/>
    <x v="1"/>
  </r>
  <r>
    <s v="2021NE000005"/>
    <n v="423"/>
    <s v="Diárias"/>
    <s v="N/A"/>
    <x v="2"/>
    <x v="2"/>
  </r>
  <r>
    <s v="2021NE000013"/>
    <n v="45960"/>
    <s v="Notebooks"/>
    <s v="04.602.789/0001-01"/>
    <x v="3"/>
    <x v="3"/>
  </r>
  <r>
    <s v="2021NE000014"/>
    <n v="119.96"/>
    <s v="Materiais de Consumo TI"/>
    <s v="15.785.674/0001-16"/>
    <x v="4"/>
    <x v="1"/>
  </r>
  <r>
    <s v="2021NE000015"/>
    <n v="508.6"/>
    <s v="Materiais de Consumo TI"/>
    <s v="34.383.762/0001-36"/>
    <x v="4"/>
    <x v="1"/>
  </r>
  <r>
    <s v="2021NE000016"/>
    <n v="261.60000000000002"/>
    <s v="Materiais de Consumo TI"/>
    <s v="07.250.898/0001-03"/>
    <x v="4"/>
    <x v="1"/>
  </r>
  <r>
    <s v="2021NE000017"/>
    <n v="136.9"/>
    <s v="Materiais de Almoxarifado"/>
    <s v="28.076.288/0001-05"/>
    <x v="1"/>
    <x v="1"/>
  </r>
  <r>
    <s v="2021NE000018"/>
    <n v="431.06"/>
    <s v="Materiais de Almoxarifado"/>
    <s v="03.696.188/0001-42"/>
    <x v="1"/>
    <x v="1"/>
  </r>
  <r>
    <s v="2021NE000019"/>
    <n v="80.5"/>
    <s v="Materiais de Almoxarifado"/>
    <s v="05.075.962/0001-23"/>
    <x v="1"/>
    <x v="1"/>
  </r>
  <r>
    <s v="2021NE000020"/>
    <n v="99"/>
    <s v="Materiais de Almoxarifado"/>
    <s v="18.539.470/0001-93"/>
    <x v="1"/>
    <x v="1"/>
  </r>
  <r>
    <s v="2021NE000021"/>
    <n v="1312.67"/>
    <s v="Materiais de Almoxarifado"/>
    <s v="07.048.323/0001-02"/>
    <x v="1"/>
    <x v="1"/>
  </r>
  <r>
    <s v="2021NE000022"/>
    <n v="53.06"/>
    <s v="Materiais de Manutenção"/>
    <s v="18.274.923/0001-05"/>
    <x v="5"/>
    <x v="1"/>
  </r>
  <r>
    <s v="2021NE000023"/>
    <n v="23.5"/>
    <s v="Materiais de Manutenção"/>
    <s v="08.658.622/0001-13"/>
    <x v="5"/>
    <x v="1"/>
  </r>
  <r>
    <s v="2021NE000024"/>
    <n v="118"/>
    <s v="Materiais de Manutenção"/>
    <s v="10.953.364/0001-40"/>
    <x v="5"/>
    <x v="1"/>
  </r>
  <r>
    <s v="2021NE000025"/>
    <n v="339.67"/>
    <s v="Materiais de Manutenção"/>
    <s v="18.274.923/0001-05"/>
    <x v="5"/>
    <x v="1"/>
  </r>
  <r>
    <s v="2021NE000026"/>
    <n v="75.099999999999994"/>
    <s v="Materiais de Manutenção"/>
    <s v="35.236.131/0001-57"/>
    <x v="5"/>
    <x v="1"/>
  </r>
  <r>
    <s v="2021NE000027"/>
    <n v="205.8"/>
    <s v="Materiais de Manutenção"/>
    <s v="34.383.762/0001-36 "/>
    <x v="5"/>
    <x v="1"/>
  </r>
  <r>
    <s v="2021NE000028"/>
    <n v="15.2"/>
    <s v="Materiais de Manutenção"/>
    <s v="08.658.622/0001-13"/>
    <x v="5"/>
    <x v="1"/>
  </r>
  <r>
    <s v="2021NE000029"/>
    <n v="325.06"/>
    <s v="Materiais de Almoxarifado"/>
    <s v="09.219.009/0001-62"/>
    <x v="1"/>
    <x v="1"/>
  </r>
  <r>
    <s v="2021NE000030"/>
    <n v="120.05"/>
    <s v="Brocas CTEME"/>
    <s v="08.658.622/0001-13"/>
    <x v="6"/>
    <x v="1"/>
  </r>
  <r>
    <s v="2021NE000031"/>
    <n v="1544.74"/>
    <s v="Válvulas (CTE)"/>
    <s v="17.314.414/0001-98"/>
    <x v="7"/>
    <x v="1"/>
  </r>
  <r>
    <s v="2021NE000032"/>
    <n v="713.8"/>
    <s v="Válvulas (CTE)"/>
    <s v="07.653.540/0001-13"/>
    <x v="7"/>
    <x v="1"/>
  </r>
  <r>
    <s v="2021NE000033"/>
    <n v="304.44"/>
    <s v="Cabos (CTE)"/>
    <s v="24.616.322/0001-28"/>
    <x v="7"/>
    <x v="1"/>
  </r>
  <r>
    <s v="2021NE000034"/>
    <n v="478.5"/>
    <s v="Cabos (CTE)"/>
    <s v="15.025.806/0001-01"/>
    <x v="7"/>
    <x v="1"/>
  </r>
  <r>
    <s v="2021NE000035"/>
    <n v="545.5"/>
    <s v="Potenciometros (CTE)"/>
    <s v="08.095.573/0001-58"/>
    <x v="7"/>
    <x v="1"/>
  </r>
  <r>
    <s v="2021NE000036"/>
    <n v="430"/>
    <s v="Materiais Mecânica (CTEME)"/>
    <s v="14.968.227/0001-30"/>
    <x v="6"/>
    <x v="1"/>
  </r>
  <r>
    <s v="2021NE000037"/>
    <n v="7208.95"/>
    <s v="SSDs"/>
    <s v="18.806.093/0001-01"/>
    <x v="8"/>
    <x v="1"/>
  </r>
  <r>
    <s v="2021NE000038"/>
    <n v="131.1"/>
    <s v="Materiais Elétrica (CTE)"/>
    <s v="34.383.762/0001-36"/>
    <x v="7"/>
    <x v="1"/>
  </r>
  <r>
    <s v="2021NE000040"/>
    <n v="8399.8799999999992"/>
    <s v="Baterias (DEPEX)"/>
    <s v="20.981.123/0001-68"/>
    <x v="9"/>
    <x v="1"/>
  </r>
  <r>
    <s v="2021NE000041"/>
    <n v="527"/>
    <s v="Materiais Mecânica (CTEME)"/>
    <s v="07.483.598/0001-66"/>
    <x v="6"/>
    <x v="1"/>
  </r>
  <r>
    <s v="2021NE000042"/>
    <n v="120"/>
    <s v="Materiais Elétrica (CTE)"/>
    <s v="08.095.573/0001-58"/>
    <x v="7"/>
    <x v="1"/>
  </r>
  <r>
    <s v="2021NE000043"/>
    <n v="4302"/>
    <s v="Materiais Mecânica (CTEME)"/>
    <s v="16.576.583/0001-33"/>
    <x v="6"/>
    <x v="1"/>
  </r>
  <r>
    <s v="2021NE000044"/>
    <n v="136.05000000000001"/>
    <s v="Materiais Curso Informática (CTI)"/>
    <s v="34.383.762/0001-36"/>
    <x v="10"/>
    <x v="1"/>
  </r>
  <r>
    <s v="2021NE000045"/>
    <n v="430.57"/>
    <s v="Energia elétrica- fatura paga em janeiro"/>
    <s v="02.016.440/0001-62"/>
    <x v="11"/>
    <x v="0"/>
  </r>
  <r>
    <s v="2021NE000045"/>
    <n v="89.92"/>
    <s v="Materiais Curso Informática (CTI)"/>
    <s v="34.777.255/0001-87"/>
    <x v="10"/>
    <x v="1"/>
  </r>
  <r>
    <s v="2021NE000046"/>
    <n v="261.95999999999998"/>
    <s v="Materiais Curso Informática (CTI)"/>
    <s v="34.383.762/0001-36"/>
    <x v="10"/>
    <x v="1"/>
  </r>
  <r>
    <s v="2021NE000047"/>
    <n v="2097"/>
    <s v="Materiais Curso Informática (CTI)"/>
    <s v="08.735.676/0001-35"/>
    <x v="10"/>
    <x v="1"/>
  </r>
  <r>
    <s v="2021NE000048"/>
    <n v="209.27"/>
    <s v="Materiais Curso Informática (CTI)"/>
    <s v="33.479.392/0001-72"/>
    <x v="10"/>
    <x v="1"/>
  </r>
  <r>
    <s v="2021NE000049"/>
    <n v="151"/>
    <s v="Materiais de Manutenção"/>
    <s v="28.697.784/0001-78"/>
    <x v="5"/>
    <x v="1"/>
  </r>
  <r>
    <s v="2021NE000050"/>
    <n v="67.2"/>
    <s v="Materiais Curso Informática (CTI)"/>
    <s v="07.250.898/0001-03"/>
    <x v="10"/>
    <x v="1"/>
  </r>
  <r>
    <s v="2021NE000051"/>
    <n v="165"/>
    <s v="Materiais Curso Informática (CTI)"/>
    <s v="30.247.600/0001-10"/>
    <x v="10"/>
    <x v="1"/>
  </r>
  <r>
    <s v="2021NE000052"/>
    <n v="4890.3999999999996"/>
    <s v="Energia elétrica- fatura paga em janeiro"/>
    <s v="02.016.440/0001-62"/>
    <x v="11"/>
    <x v="0"/>
  </r>
  <r>
    <s v="2021NE000052"/>
    <n v="314.92"/>
    <s v="Materiais Curso Informática (CTI)"/>
    <s v="18.806.093/0001-01"/>
    <x v="10"/>
    <x v="1"/>
  </r>
  <r>
    <s v="2021NE000072"/>
    <n v="1200"/>
    <s v="Bolsas estudantes HORTAS"/>
    <s v="N/A"/>
    <x v="12"/>
    <x v="2"/>
  </r>
  <r>
    <s v="2021NE000073"/>
    <n v="1330"/>
    <s v="Bolsas internos HORTAS"/>
    <s v="N/A"/>
    <x v="12"/>
    <x v="2"/>
  </r>
  <r>
    <s v="2021NE000074"/>
    <n v="3318.1099999999997"/>
    <s v="Bolsas externos HORTAS"/>
    <s v="N/A"/>
    <x v="12"/>
    <x v="2"/>
  </r>
  <r>
    <s v="2021NE000075"/>
    <n v="664"/>
    <s v="INSS HORTAS"/>
    <s v="N/A"/>
    <x v="12"/>
    <x v="2"/>
  </r>
  <r>
    <s v="2021NE000078"/>
    <n v="72916.679999999993"/>
    <s v="Energia elétrica"/>
    <s v="02.016.440/0001-62"/>
    <x v="11"/>
    <x v="0"/>
  </r>
  <r>
    <s v="2021NE000079"/>
    <n v="549.98"/>
    <s v="Iluminação pública"/>
    <s v="02.016.440/0001-62"/>
    <x v="11"/>
    <x v="0"/>
  </r>
  <r>
    <s v="2021NE000104"/>
    <n v="2499.9900000000002"/>
    <s v="Saneamento"/>
    <s v="92.802.784/0001-90"/>
    <x v="13"/>
    <x v="0"/>
  </r>
  <r>
    <s v="2021NE000130"/>
    <n v="1324.48"/>
    <s v="Combustível veículos Oficiais"/>
    <s v="05.340.639/0001-30"/>
    <x v="14"/>
    <x v="0"/>
  </r>
  <r>
    <s v="2021NE000131"/>
    <n v="5623"/>
    <s v="Manutenção leve veículos"/>
    <s v="05.340.639/0001-30"/>
    <x v="15"/>
    <x v="0"/>
  </r>
  <r>
    <s v="2021NE000168"/>
    <n v="18670.71"/>
    <s v="Limpeza Contrato"/>
    <s v="17.938.490/0001-74"/>
    <x v="16"/>
    <x v="0"/>
  </r>
  <r>
    <s v="2021NE000230"/>
    <n v="916"/>
    <s v="CABOS – Consumo TI"/>
    <s v="10.715.575/0001-44"/>
    <x v="4"/>
    <x v="1"/>
  </r>
  <r>
    <s v="2021NE000231"/>
    <n v="4400"/>
    <s v="HDS para Servidor"/>
    <s v="24.884.690/0001-57"/>
    <x v="4"/>
    <x v="1"/>
  </r>
  <r>
    <s v="2021NE000259"/>
    <n v="121.75"/>
    <s v="Materiais plano conting. COVID"/>
    <s v="08.658.622/0001-13"/>
    <x v="17"/>
    <x v="1"/>
  </r>
  <r>
    <s v="2021NE000281"/>
    <n v="220"/>
    <s v="Água mineral"/>
    <s v="20.367.605/0001-22"/>
    <x v="1"/>
    <x v="1"/>
  </r>
  <r>
    <s v="2021NE000290"/>
    <n v="121.75"/>
    <s v="Materiais plano conting. COVID"/>
    <s v="08.658.622/0001-13"/>
    <x v="17"/>
    <x v="1"/>
  </r>
  <r>
    <s v="2021NE000291"/>
    <n v="284.95999999999998"/>
    <s v="Carimbos"/>
    <s v="11.864.694/0001-21"/>
    <x v="1"/>
    <x v="1"/>
  </r>
  <r>
    <s v="2021NE000301"/>
    <n v="1454"/>
    <s v="Materiais plano conting. COVID"/>
    <s v="21.660.639/0001-73"/>
    <x v="17"/>
    <x v="1"/>
  </r>
  <r>
    <s v="2021NE000302"/>
    <n v="1160"/>
    <s v="Materiais plano conting. COVID"/>
    <s v="29.351.402/0001-12"/>
    <x v="17"/>
    <x v="1"/>
  </r>
  <r>
    <s v="2021NE000303"/>
    <n v="141.30000000000001"/>
    <s v="Materiais plano conting. COVID"/>
    <s v="05.602.456/0001-45"/>
    <x v="17"/>
    <x v="1"/>
  </r>
  <r>
    <s v="2021NE000367"/>
    <n v="17293"/>
    <s v="Switchs (Curso de Informática)"/>
    <s v="02.820.966/0001-09"/>
    <x v="18"/>
    <x v="3"/>
  </r>
  <r>
    <s v="2021NE000375"/>
    <n v="189.43"/>
    <s v="Telefonia móvel"/>
    <s v="40.432.544/0001-47"/>
    <x v="19"/>
    <x v="0"/>
  </r>
  <r>
    <s v="2021NE000400"/>
    <n v="63"/>
    <s v="Token"/>
    <s v="21.308.480/0001-22"/>
    <x v="1"/>
    <x v="1"/>
  </r>
  <r>
    <s v="2021NE000401"/>
    <n v="36"/>
    <s v="Token"/>
    <s v="21.308.480/0001-22"/>
    <x v="1"/>
    <x v="1"/>
  </r>
  <r>
    <s v="2021NE000413"/>
    <n v="1098"/>
    <s v="Recarga Extintores"/>
    <s v="07.989.156/0001-96"/>
    <x v="20"/>
    <x v="2"/>
  </r>
  <r>
    <s v="2021NE000422"/>
    <n v="393.96"/>
    <s v="Materiais de Manutenção"/>
    <s v="08.658.622/0001-13"/>
    <x v="1"/>
    <x v="1"/>
  </r>
  <r>
    <s v="2021NE000444"/>
    <n v="1029.8499999999999"/>
    <s v="SSDs"/>
    <s v="18.806.093/0001-01"/>
    <x v="8"/>
    <x v="1"/>
  </r>
  <r>
    <s v="2021NE000445"/>
    <n v="495.78"/>
    <s v="DL Materiais HORTAS"/>
    <s v="37.571.352/0001-07"/>
    <x v="12"/>
    <x v="1"/>
  </r>
  <r>
    <s v="2021NE000446"/>
    <n v="1344.98"/>
    <s v="DL Materiais HORTAS"/>
    <s v="27.086.621/0001-96"/>
    <x v="12"/>
    <x v="1"/>
  </r>
  <r>
    <s v="2021NE000454"/>
    <n v="112"/>
    <s v="Materiais de Manutenção"/>
    <s v="13.338.681/0001-44"/>
    <x v="1"/>
    <x v="1"/>
  </r>
  <r>
    <s v="2021NE000456"/>
    <n v="213.12"/>
    <s v="Materiais de Manutenção"/>
    <s v="40.044.357/0001-96"/>
    <x v="1"/>
    <x v="1"/>
  </r>
  <r>
    <s v="2021NE000485"/>
    <n v="3120"/>
    <s v="Dedetização/ limpeza Caixa d’água"/>
    <s v="24.033.611/0001-02"/>
    <x v="21"/>
    <x v="2"/>
  </r>
  <r>
    <s v="2021NE000641"/>
    <n v="297479"/>
    <s v="Reforma do Piso Multifuncional"/>
    <s v="22.301.901/0001-56"/>
    <x v="22"/>
    <x v="4"/>
  </r>
  <r>
    <s v="RATEIO REITORIA"/>
    <n v="21815.51"/>
    <s v="Despesas sistêmicas"/>
    <s v="N/A"/>
    <x v="2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69A954-2E73-4D33-AD5D-875BAF706CD2}" name="Tabela dinâmica1" cacheId="0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 chartFormat="10" rowHeaderCaption="Grupo de Despesa">
  <location ref="A3:B9" firstHeaderRow="1" firstDataRow="1" firstDataCol="1"/>
  <pivotFields count="6">
    <pivotField showAll="0"/>
    <pivotField dataField="1" showAll="0"/>
    <pivotField showAll="0"/>
    <pivotField showAll="0"/>
    <pivotField axis="axisRow" showAll="0" sortType="ascending">
      <items count="25">
        <item x="14"/>
        <item x="21"/>
        <item x="23"/>
        <item x="2"/>
        <item x="11"/>
        <item x="16"/>
        <item x="15"/>
        <item x="7"/>
        <item x="6"/>
        <item x="10"/>
        <item x="1"/>
        <item x="4"/>
        <item x="5"/>
        <item x="9"/>
        <item x="17"/>
        <item x="3"/>
        <item x="12"/>
        <item x="20"/>
        <item x="22"/>
        <item x="13"/>
        <item x="8"/>
        <item x="18"/>
        <item x="19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>
      <items count="6">
        <item sd="0" x="0"/>
        <item sd="0" x="3"/>
        <item sd="0" x="1"/>
        <item sd="0" x="4"/>
        <item sd="0" x="2"/>
        <item t="default"/>
      </items>
    </pivotField>
  </pivotFields>
  <rowFields count="2">
    <field x="5"/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a de VALOR" fld="1" baseField="0" baseItem="0" numFmtId="164"/>
  </dataFields>
  <formats count="2">
    <format dxfId="1">
      <pivotArea dataOnly="0" labelOnly="1" outline="0" axis="axisValues" fieldPosition="0"/>
    </format>
    <format dxfId="0">
      <pivotArea outline="0" collapsedLevelsAreSubtotals="1" fieldPosition="0"/>
    </format>
  </formats>
  <chartFormats count="1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8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8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8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8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9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9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9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9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9" format="12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4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4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4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4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4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01DD2-528E-4506-B9A2-3EF8E2B1ECDB}">
  <dimension ref="A3:B9"/>
  <sheetViews>
    <sheetView tabSelected="1" zoomScale="85" zoomScaleNormal="85" workbookViewId="0">
      <selection activeCell="T14" sqref="T14"/>
    </sheetView>
  </sheetViews>
  <sheetFormatPr defaultRowHeight="14.4" x14ac:dyDescent="0.3"/>
  <cols>
    <col min="1" max="1" width="20.33203125" bestFit="1" customWidth="1"/>
    <col min="2" max="2" width="16.5546875" bestFit="1" customWidth="1"/>
  </cols>
  <sheetData>
    <row r="3" spans="1:2" x14ac:dyDescent="0.3">
      <c r="A3" s="7" t="s">
        <v>187</v>
      </c>
      <c r="B3" s="9" t="s">
        <v>186</v>
      </c>
    </row>
    <row r="4" spans="1:2" x14ac:dyDescent="0.3">
      <c r="A4" s="8" t="s">
        <v>9</v>
      </c>
      <c r="B4" s="9">
        <v>552186.78</v>
      </c>
    </row>
    <row r="5" spans="1:2" x14ac:dyDescent="0.3">
      <c r="A5" s="8" t="s">
        <v>23</v>
      </c>
      <c r="B5" s="9">
        <v>63253</v>
      </c>
    </row>
    <row r="6" spans="1:2" x14ac:dyDescent="0.3">
      <c r="A6" s="8" t="s">
        <v>14</v>
      </c>
      <c r="B6" s="9">
        <v>45304.41</v>
      </c>
    </row>
    <row r="7" spans="1:2" x14ac:dyDescent="0.3">
      <c r="A7" s="8" t="s">
        <v>182</v>
      </c>
      <c r="B7" s="9">
        <v>297479</v>
      </c>
    </row>
    <row r="8" spans="1:2" x14ac:dyDescent="0.3">
      <c r="A8" s="8" t="s">
        <v>19</v>
      </c>
      <c r="B8" s="9">
        <v>32968.619999999995</v>
      </c>
    </row>
    <row r="9" spans="1:2" x14ac:dyDescent="0.3">
      <c r="A9" s="8" t="s">
        <v>185</v>
      </c>
      <c r="B9" s="9">
        <v>991191.81</v>
      </c>
    </row>
  </sheetData>
  <pageMargins left="0.511811024" right="0.511811024" top="0.78740157499999996" bottom="0.78740157499999996" header="0.31496062000000002" footer="0.31496062000000002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81"/>
  <sheetViews>
    <sheetView zoomScaleNormal="100" workbookViewId="0">
      <selection activeCell="E14" sqref="E14"/>
    </sheetView>
  </sheetViews>
  <sheetFormatPr defaultRowHeight="14.4" x14ac:dyDescent="0.3"/>
  <cols>
    <col min="1" max="1" width="17.44140625" customWidth="1"/>
    <col min="2" max="2" width="14.33203125" bestFit="1" customWidth="1"/>
    <col min="3" max="3" width="33.109375" customWidth="1"/>
    <col min="4" max="4" width="17.33203125" customWidth="1"/>
    <col min="5" max="5" width="29.88671875" customWidth="1"/>
    <col min="6" max="6" width="17.109375" customWidth="1"/>
    <col min="7" max="1025" width="8.6640625" customWidth="1"/>
  </cols>
  <sheetData>
    <row r="1" spans="1:6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6" x14ac:dyDescent="0.3">
      <c r="A2" s="1" t="s">
        <v>6</v>
      </c>
      <c r="B2" s="2">
        <f>238333.16+109999.92+34166.64+39166.64+23425.18</f>
        <v>445091.54000000004</v>
      </c>
      <c r="C2" s="1" t="s">
        <v>7</v>
      </c>
      <c r="D2" s="1" t="s">
        <v>8</v>
      </c>
      <c r="E2" s="1" t="s">
        <v>7</v>
      </c>
      <c r="F2" s="1" t="s">
        <v>9</v>
      </c>
    </row>
    <row r="3" spans="1:6" x14ac:dyDescent="0.3">
      <c r="A3" s="1" t="s">
        <v>10</v>
      </c>
      <c r="B3" s="2">
        <v>228</v>
      </c>
      <c r="C3" s="1" t="s">
        <v>11</v>
      </c>
      <c r="D3" s="3" t="s">
        <v>12</v>
      </c>
      <c r="E3" s="1" t="s">
        <v>13</v>
      </c>
      <c r="F3" s="1" t="s">
        <v>14</v>
      </c>
    </row>
    <row r="4" spans="1:6" x14ac:dyDescent="0.3">
      <c r="A4" s="1" t="s">
        <v>15</v>
      </c>
      <c r="B4" s="2">
        <v>144</v>
      </c>
      <c r="C4" s="1" t="s">
        <v>11</v>
      </c>
      <c r="D4" s="3" t="s">
        <v>12</v>
      </c>
      <c r="E4" s="1" t="s">
        <v>13</v>
      </c>
      <c r="F4" s="1" t="s">
        <v>14</v>
      </c>
    </row>
    <row r="5" spans="1:6" x14ac:dyDescent="0.3">
      <c r="A5" s="1" t="s">
        <v>16</v>
      </c>
      <c r="B5" s="2">
        <v>423</v>
      </c>
      <c r="C5" s="1" t="s">
        <v>17</v>
      </c>
      <c r="D5" s="1" t="s">
        <v>18</v>
      </c>
      <c r="E5" s="1" t="s">
        <v>17</v>
      </c>
      <c r="F5" s="1" t="s">
        <v>19</v>
      </c>
    </row>
    <row r="6" spans="1:6" x14ac:dyDescent="0.3">
      <c r="A6" s="1" t="s">
        <v>20</v>
      </c>
      <c r="B6" s="2">
        <v>45960</v>
      </c>
      <c r="C6" s="1" t="s">
        <v>21</v>
      </c>
      <c r="D6" s="3" t="s">
        <v>22</v>
      </c>
      <c r="E6" s="1" t="s">
        <v>21</v>
      </c>
      <c r="F6" s="1" t="s">
        <v>23</v>
      </c>
    </row>
    <row r="7" spans="1:6" x14ac:dyDescent="0.3">
      <c r="A7" s="1" t="s">
        <v>24</v>
      </c>
      <c r="B7" s="2">
        <v>119.96</v>
      </c>
      <c r="C7" s="1" t="s">
        <v>25</v>
      </c>
      <c r="D7" s="3" t="s">
        <v>26</v>
      </c>
      <c r="E7" s="1" t="s">
        <v>25</v>
      </c>
      <c r="F7" s="1" t="s">
        <v>14</v>
      </c>
    </row>
    <row r="8" spans="1:6" x14ac:dyDescent="0.3">
      <c r="A8" s="1" t="s">
        <v>27</v>
      </c>
      <c r="B8" s="2">
        <v>508.6</v>
      </c>
      <c r="C8" s="1" t="s">
        <v>25</v>
      </c>
      <c r="D8" s="3" t="s">
        <v>28</v>
      </c>
      <c r="E8" s="1" t="s">
        <v>25</v>
      </c>
      <c r="F8" s="1" t="s">
        <v>14</v>
      </c>
    </row>
    <row r="9" spans="1:6" x14ac:dyDescent="0.3">
      <c r="A9" s="1" t="s">
        <v>29</v>
      </c>
      <c r="B9" s="2">
        <v>261.60000000000002</v>
      </c>
      <c r="C9" s="1" t="s">
        <v>25</v>
      </c>
      <c r="D9" s="3" t="s">
        <v>30</v>
      </c>
      <c r="E9" s="1" t="s">
        <v>25</v>
      </c>
      <c r="F9" s="1" t="s">
        <v>14</v>
      </c>
    </row>
    <row r="10" spans="1:6" x14ac:dyDescent="0.3">
      <c r="A10" s="1" t="s">
        <v>31</v>
      </c>
      <c r="B10" s="2">
        <v>136.9</v>
      </c>
      <c r="C10" s="1" t="s">
        <v>13</v>
      </c>
      <c r="D10" s="3" t="s">
        <v>32</v>
      </c>
      <c r="E10" s="1" t="s">
        <v>13</v>
      </c>
      <c r="F10" s="1" t="s">
        <v>14</v>
      </c>
    </row>
    <row r="11" spans="1:6" x14ac:dyDescent="0.3">
      <c r="A11" s="1" t="s">
        <v>33</v>
      </c>
      <c r="B11" s="2">
        <v>431.06</v>
      </c>
      <c r="C11" s="1" t="s">
        <v>13</v>
      </c>
      <c r="D11" s="3" t="s">
        <v>34</v>
      </c>
      <c r="E11" s="1" t="s">
        <v>13</v>
      </c>
      <c r="F11" s="1" t="s">
        <v>14</v>
      </c>
    </row>
    <row r="12" spans="1:6" x14ac:dyDescent="0.3">
      <c r="A12" s="1" t="s">
        <v>35</v>
      </c>
      <c r="B12" s="2">
        <v>80.5</v>
      </c>
      <c r="C12" s="1" t="s">
        <v>13</v>
      </c>
      <c r="D12" s="3" t="s">
        <v>36</v>
      </c>
      <c r="E12" s="1" t="s">
        <v>13</v>
      </c>
      <c r="F12" s="1" t="s">
        <v>14</v>
      </c>
    </row>
    <row r="13" spans="1:6" x14ac:dyDescent="0.3">
      <c r="A13" s="1" t="s">
        <v>37</v>
      </c>
      <c r="B13" s="2">
        <v>99</v>
      </c>
      <c r="C13" s="1" t="s">
        <v>13</v>
      </c>
      <c r="D13" s="3" t="s">
        <v>38</v>
      </c>
      <c r="E13" s="1" t="s">
        <v>13</v>
      </c>
      <c r="F13" s="1" t="s">
        <v>14</v>
      </c>
    </row>
    <row r="14" spans="1:6" x14ac:dyDescent="0.3">
      <c r="A14" s="1" t="s">
        <v>39</v>
      </c>
      <c r="B14" s="2">
        <v>1312.67</v>
      </c>
      <c r="C14" s="1" t="s">
        <v>13</v>
      </c>
      <c r="D14" s="3" t="s">
        <v>40</v>
      </c>
      <c r="E14" s="1" t="s">
        <v>13</v>
      </c>
      <c r="F14" s="1" t="s">
        <v>14</v>
      </c>
    </row>
    <row r="15" spans="1:6" x14ac:dyDescent="0.3">
      <c r="A15" s="1" t="s">
        <v>41</v>
      </c>
      <c r="B15" s="2">
        <v>53.06</v>
      </c>
      <c r="C15" s="1" t="s">
        <v>42</v>
      </c>
      <c r="D15" s="3" t="s">
        <v>43</v>
      </c>
      <c r="E15" s="1" t="s">
        <v>42</v>
      </c>
      <c r="F15" s="1" t="s">
        <v>14</v>
      </c>
    </row>
    <row r="16" spans="1:6" x14ac:dyDescent="0.3">
      <c r="A16" s="1" t="s">
        <v>44</v>
      </c>
      <c r="B16" s="2">
        <v>23.5</v>
      </c>
      <c r="C16" s="1" t="s">
        <v>42</v>
      </c>
      <c r="D16" s="3" t="s">
        <v>45</v>
      </c>
      <c r="E16" s="1" t="s">
        <v>42</v>
      </c>
      <c r="F16" s="1" t="s">
        <v>14</v>
      </c>
    </row>
    <row r="17" spans="1:1024" s="4" customFormat="1" x14ac:dyDescent="0.3">
      <c r="A17" s="1" t="s">
        <v>46</v>
      </c>
      <c r="B17" s="2">
        <v>118</v>
      </c>
      <c r="C17" s="1" t="s">
        <v>42</v>
      </c>
      <c r="D17" s="3" t="s">
        <v>47</v>
      </c>
      <c r="E17" s="1" t="s">
        <v>42</v>
      </c>
      <c r="F17" s="1" t="s">
        <v>14</v>
      </c>
      <c r="AMJ17"/>
    </row>
    <row r="18" spans="1:1024" s="4" customFormat="1" x14ac:dyDescent="0.3">
      <c r="A18" s="1" t="s">
        <v>48</v>
      </c>
      <c r="B18" s="2">
        <v>339.67</v>
      </c>
      <c r="C18" s="1" t="s">
        <v>42</v>
      </c>
      <c r="D18" s="3" t="s">
        <v>43</v>
      </c>
      <c r="E18" s="1" t="s">
        <v>42</v>
      </c>
      <c r="F18" s="1" t="s">
        <v>14</v>
      </c>
      <c r="AMJ18"/>
    </row>
    <row r="19" spans="1:1024" s="4" customFormat="1" x14ac:dyDescent="0.3">
      <c r="A19" s="1" t="s">
        <v>49</v>
      </c>
      <c r="B19" s="2">
        <v>75.099999999999994</v>
      </c>
      <c r="C19" s="1" t="s">
        <v>42</v>
      </c>
      <c r="D19" s="3" t="s">
        <v>50</v>
      </c>
      <c r="E19" s="1" t="s">
        <v>42</v>
      </c>
      <c r="F19" s="1" t="s">
        <v>14</v>
      </c>
      <c r="AMJ19"/>
    </row>
    <row r="20" spans="1:1024" s="4" customFormat="1" x14ac:dyDescent="0.3">
      <c r="A20" s="1" t="s">
        <v>51</v>
      </c>
      <c r="B20" s="2">
        <v>205.8</v>
      </c>
      <c r="C20" s="1" t="s">
        <v>42</v>
      </c>
      <c r="D20" s="3" t="s">
        <v>52</v>
      </c>
      <c r="E20" s="1" t="s">
        <v>42</v>
      </c>
      <c r="F20" s="1" t="s">
        <v>14</v>
      </c>
      <c r="AMJ20"/>
    </row>
    <row r="21" spans="1:1024" s="4" customFormat="1" x14ac:dyDescent="0.3">
      <c r="A21" s="1" t="s">
        <v>53</v>
      </c>
      <c r="B21" s="2">
        <v>15.2</v>
      </c>
      <c r="C21" s="1" t="s">
        <v>42</v>
      </c>
      <c r="D21" s="3" t="s">
        <v>45</v>
      </c>
      <c r="E21" s="1" t="s">
        <v>42</v>
      </c>
      <c r="F21" s="1" t="s">
        <v>14</v>
      </c>
      <c r="AMJ21"/>
    </row>
    <row r="22" spans="1:1024" s="4" customFormat="1" x14ac:dyDescent="0.3">
      <c r="A22" s="1" t="s">
        <v>54</v>
      </c>
      <c r="B22" s="2">
        <v>325.06</v>
      </c>
      <c r="C22" s="1" t="s">
        <v>13</v>
      </c>
      <c r="D22" s="3" t="s">
        <v>55</v>
      </c>
      <c r="E22" s="1" t="s">
        <v>13</v>
      </c>
      <c r="F22" s="1" t="s">
        <v>14</v>
      </c>
      <c r="AMJ22"/>
    </row>
    <row r="23" spans="1:1024" s="4" customFormat="1" x14ac:dyDescent="0.3">
      <c r="A23" s="1" t="s">
        <v>56</v>
      </c>
      <c r="B23" s="2">
        <v>120.05</v>
      </c>
      <c r="C23" s="1" t="s">
        <v>57</v>
      </c>
      <c r="D23" s="3" t="s">
        <v>45</v>
      </c>
      <c r="E23" s="1" t="s">
        <v>58</v>
      </c>
      <c r="F23" s="1" t="s">
        <v>14</v>
      </c>
      <c r="AMJ23"/>
    </row>
    <row r="24" spans="1:1024" s="4" customFormat="1" x14ac:dyDescent="0.3">
      <c r="A24" s="1" t="s">
        <v>59</v>
      </c>
      <c r="B24" s="2">
        <v>1544.74</v>
      </c>
      <c r="C24" s="1" t="s">
        <v>60</v>
      </c>
      <c r="D24" s="3" t="s">
        <v>61</v>
      </c>
      <c r="E24" s="1" t="s">
        <v>62</v>
      </c>
      <c r="F24" s="1" t="s">
        <v>14</v>
      </c>
      <c r="AMJ24"/>
    </row>
    <row r="25" spans="1:1024" x14ac:dyDescent="0.3">
      <c r="A25" s="1" t="s">
        <v>63</v>
      </c>
      <c r="B25" s="2">
        <v>713.8</v>
      </c>
      <c r="C25" s="1" t="s">
        <v>60</v>
      </c>
      <c r="D25" s="3" t="s">
        <v>64</v>
      </c>
      <c r="E25" s="1" t="s">
        <v>62</v>
      </c>
      <c r="F25" s="1" t="s">
        <v>14</v>
      </c>
    </row>
    <row r="26" spans="1:1024" x14ac:dyDescent="0.3">
      <c r="A26" s="1" t="s">
        <v>65</v>
      </c>
      <c r="B26" s="2">
        <v>304.44</v>
      </c>
      <c r="C26" s="1" t="s">
        <v>66</v>
      </c>
      <c r="D26" s="3" t="s">
        <v>67</v>
      </c>
      <c r="E26" s="1" t="s">
        <v>62</v>
      </c>
      <c r="F26" s="1" t="s">
        <v>14</v>
      </c>
    </row>
    <row r="27" spans="1:1024" x14ac:dyDescent="0.3">
      <c r="A27" s="1" t="s">
        <v>68</v>
      </c>
      <c r="B27" s="2">
        <v>478.5</v>
      </c>
      <c r="C27" s="1" t="s">
        <v>66</v>
      </c>
      <c r="D27" s="3" t="s">
        <v>69</v>
      </c>
      <c r="E27" s="1" t="s">
        <v>62</v>
      </c>
      <c r="F27" s="1" t="s">
        <v>14</v>
      </c>
    </row>
    <row r="28" spans="1:1024" x14ac:dyDescent="0.3">
      <c r="A28" s="1" t="s">
        <v>70</v>
      </c>
      <c r="B28" s="2">
        <v>545.5</v>
      </c>
      <c r="C28" s="1" t="s">
        <v>71</v>
      </c>
      <c r="D28" s="3" t="s">
        <v>72</v>
      </c>
      <c r="E28" s="1" t="s">
        <v>62</v>
      </c>
      <c r="F28" s="1" t="s">
        <v>14</v>
      </c>
    </row>
    <row r="29" spans="1:1024" x14ac:dyDescent="0.3">
      <c r="A29" s="1" t="s">
        <v>73</v>
      </c>
      <c r="B29" s="2">
        <v>430</v>
      </c>
      <c r="C29" s="1" t="s">
        <v>74</v>
      </c>
      <c r="D29" s="3" t="s">
        <v>75</v>
      </c>
      <c r="E29" s="1" t="s">
        <v>58</v>
      </c>
      <c r="F29" s="1" t="s">
        <v>14</v>
      </c>
    </row>
    <row r="30" spans="1:1024" x14ac:dyDescent="0.3">
      <c r="A30" s="1" t="s">
        <v>76</v>
      </c>
      <c r="B30" s="2">
        <v>7208.95</v>
      </c>
      <c r="C30" s="1" t="s">
        <v>77</v>
      </c>
      <c r="D30" s="3" t="s">
        <v>78</v>
      </c>
      <c r="E30" s="1" t="s">
        <v>77</v>
      </c>
      <c r="F30" s="1" t="s">
        <v>14</v>
      </c>
    </row>
    <row r="31" spans="1:1024" x14ac:dyDescent="0.3">
      <c r="A31" s="1" t="s">
        <v>79</v>
      </c>
      <c r="B31" s="2">
        <v>131.1</v>
      </c>
      <c r="C31" s="1" t="s">
        <v>80</v>
      </c>
      <c r="D31" s="3" t="s">
        <v>28</v>
      </c>
      <c r="E31" s="1" t="s">
        <v>62</v>
      </c>
      <c r="F31" s="1" t="s">
        <v>14</v>
      </c>
    </row>
    <row r="32" spans="1:1024" x14ac:dyDescent="0.3">
      <c r="A32" s="1" t="s">
        <v>81</v>
      </c>
      <c r="B32" s="2">
        <v>8399.8799999999992</v>
      </c>
      <c r="C32" s="1" t="s">
        <v>82</v>
      </c>
      <c r="D32" s="3" t="s">
        <v>83</v>
      </c>
      <c r="E32" s="1" t="s">
        <v>84</v>
      </c>
      <c r="F32" s="1" t="s">
        <v>14</v>
      </c>
    </row>
    <row r="33" spans="1:6" x14ac:dyDescent="0.3">
      <c r="A33" s="1" t="s">
        <v>85</v>
      </c>
      <c r="B33" s="2">
        <v>527</v>
      </c>
      <c r="C33" s="1" t="s">
        <v>74</v>
      </c>
      <c r="D33" s="3" t="s">
        <v>86</v>
      </c>
      <c r="E33" s="1" t="s">
        <v>58</v>
      </c>
      <c r="F33" s="1" t="s">
        <v>14</v>
      </c>
    </row>
    <row r="34" spans="1:6" x14ac:dyDescent="0.3">
      <c r="A34" s="1" t="s">
        <v>87</v>
      </c>
      <c r="B34" s="2">
        <v>120</v>
      </c>
      <c r="C34" s="1" t="s">
        <v>80</v>
      </c>
      <c r="D34" s="3" t="s">
        <v>72</v>
      </c>
      <c r="E34" s="1" t="s">
        <v>62</v>
      </c>
      <c r="F34" s="1" t="s">
        <v>14</v>
      </c>
    </row>
    <row r="35" spans="1:6" x14ac:dyDescent="0.3">
      <c r="A35" s="1" t="s">
        <v>88</v>
      </c>
      <c r="B35" s="2">
        <v>4302</v>
      </c>
      <c r="C35" s="1" t="s">
        <v>74</v>
      </c>
      <c r="D35" s="3" t="s">
        <v>89</v>
      </c>
      <c r="E35" s="1" t="s">
        <v>58</v>
      </c>
      <c r="F35" s="1" t="s">
        <v>14</v>
      </c>
    </row>
    <row r="36" spans="1:6" x14ac:dyDescent="0.3">
      <c r="A36" s="1" t="s">
        <v>90</v>
      </c>
      <c r="B36" s="2">
        <v>136.05000000000001</v>
      </c>
      <c r="C36" s="1" t="s">
        <v>91</v>
      </c>
      <c r="D36" s="3" t="s">
        <v>28</v>
      </c>
      <c r="E36" s="1" t="s">
        <v>92</v>
      </c>
      <c r="F36" s="1" t="s">
        <v>14</v>
      </c>
    </row>
    <row r="37" spans="1:6" x14ac:dyDescent="0.3">
      <c r="A37" s="1" t="s">
        <v>93</v>
      </c>
      <c r="B37" s="2">
        <v>430.57</v>
      </c>
      <c r="C37" s="1" t="s">
        <v>94</v>
      </c>
      <c r="D37" s="1" t="s">
        <v>95</v>
      </c>
      <c r="E37" s="1" t="s">
        <v>96</v>
      </c>
      <c r="F37" s="1" t="s">
        <v>9</v>
      </c>
    </row>
    <row r="38" spans="1:6" x14ac:dyDescent="0.3">
      <c r="A38" s="1" t="s">
        <v>93</v>
      </c>
      <c r="B38" s="2">
        <v>89.92</v>
      </c>
      <c r="C38" s="1" t="s">
        <v>91</v>
      </c>
      <c r="D38" s="3" t="s">
        <v>97</v>
      </c>
      <c r="E38" s="1" t="s">
        <v>92</v>
      </c>
      <c r="F38" s="1" t="s">
        <v>14</v>
      </c>
    </row>
    <row r="39" spans="1:6" x14ac:dyDescent="0.3">
      <c r="A39" s="1" t="s">
        <v>98</v>
      </c>
      <c r="B39" s="2">
        <v>261.95999999999998</v>
      </c>
      <c r="C39" s="1" t="s">
        <v>91</v>
      </c>
      <c r="D39" s="3" t="s">
        <v>28</v>
      </c>
      <c r="E39" s="1" t="s">
        <v>92</v>
      </c>
      <c r="F39" s="1" t="s">
        <v>14</v>
      </c>
    </row>
    <row r="40" spans="1:6" x14ac:dyDescent="0.3">
      <c r="A40" s="1" t="s">
        <v>99</v>
      </c>
      <c r="B40" s="2">
        <v>2097</v>
      </c>
      <c r="C40" s="1" t="s">
        <v>91</v>
      </c>
      <c r="D40" s="3" t="s">
        <v>100</v>
      </c>
      <c r="E40" s="1" t="s">
        <v>92</v>
      </c>
      <c r="F40" s="1" t="s">
        <v>14</v>
      </c>
    </row>
    <row r="41" spans="1:6" x14ac:dyDescent="0.3">
      <c r="A41" s="1" t="s">
        <v>101</v>
      </c>
      <c r="B41" s="2">
        <v>209.27</v>
      </c>
      <c r="C41" s="1" t="s">
        <v>91</v>
      </c>
      <c r="D41" s="3" t="s">
        <v>102</v>
      </c>
      <c r="E41" s="1" t="s">
        <v>92</v>
      </c>
      <c r="F41" s="1" t="s">
        <v>14</v>
      </c>
    </row>
    <row r="42" spans="1:6" x14ac:dyDescent="0.3">
      <c r="A42" s="1" t="s">
        <v>103</v>
      </c>
      <c r="B42" s="2">
        <v>151</v>
      </c>
      <c r="C42" s="1" t="s">
        <v>42</v>
      </c>
      <c r="D42" s="3" t="s">
        <v>104</v>
      </c>
      <c r="E42" s="1" t="s">
        <v>42</v>
      </c>
      <c r="F42" s="1" t="s">
        <v>14</v>
      </c>
    </row>
    <row r="43" spans="1:6" x14ac:dyDescent="0.3">
      <c r="A43" s="1" t="s">
        <v>105</v>
      </c>
      <c r="B43" s="2">
        <v>67.2</v>
      </c>
      <c r="C43" s="1" t="s">
        <v>91</v>
      </c>
      <c r="D43" s="3" t="s">
        <v>30</v>
      </c>
      <c r="E43" s="1" t="s">
        <v>92</v>
      </c>
      <c r="F43" s="1" t="s">
        <v>14</v>
      </c>
    </row>
    <row r="44" spans="1:6" x14ac:dyDescent="0.3">
      <c r="A44" s="1" t="s">
        <v>106</v>
      </c>
      <c r="B44" s="2">
        <v>165</v>
      </c>
      <c r="C44" s="1" t="s">
        <v>91</v>
      </c>
      <c r="D44" s="3" t="s">
        <v>107</v>
      </c>
      <c r="E44" s="1" t="s">
        <v>92</v>
      </c>
      <c r="F44" s="1" t="s">
        <v>14</v>
      </c>
    </row>
    <row r="45" spans="1:6" x14ac:dyDescent="0.3">
      <c r="A45" s="1" t="s">
        <v>108</v>
      </c>
      <c r="B45" s="2">
        <v>4890.3999999999996</v>
      </c>
      <c r="C45" s="1" t="s">
        <v>94</v>
      </c>
      <c r="D45" s="1" t="s">
        <v>95</v>
      </c>
      <c r="E45" s="1" t="s">
        <v>96</v>
      </c>
      <c r="F45" s="1" t="s">
        <v>9</v>
      </c>
    </row>
    <row r="46" spans="1:6" x14ac:dyDescent="0.3">
      <c r="A46" s="1" t="s">
        <v>108</v>
      </c>
      <c r="B46" s="2">
        <v>314.92</v>
      </c>
      <c r="C46" s="1" t="s">
        <v>91</v>
      </c>
      <c r="D46" s="3" t="s">
        <v>78</v>
      </c>
      <c r="E46" s="1" t="s">
        <v>92</v>
      </c>
      <c r="F46" s="1" t="s">
        <v>14</v>
      </c>
    </row>
    <row r="47" spans="1:6" x14ac:dyDescent="0.3">
      <c r="A47" s="1" t="s">
        <v>109</v>
      </c>
      <c r="B47" s="2">
        <v>1200</v>
      </c>
      <c r="C47" s="1" t="s">
        <v>110</v>
      </c>
      <c r="D47" s="1" t="s">
        <v>18</v>
      </c>
      <c r="E47" s="1" t="s">
        <v>111</v>
      </c>
      <c r="F47" s="1" t="s">
        <v>19</v>
      </c>
    </row>
    <row r="48" spans="1:6" x14ac:dyDescent="0.3">
      <c r="A48" s="1" t="s">
        <v>112</v>
      </c>
      <c r="B48" s="2">
        <f>1330</f>
        <v>1330</v>
      </c>
      <c r="C48" s="1" t="s">
        <v>113</v>
      </c>
      <c r="D48" s="1" t="s">
        <v>18</v>
      </c>
      <c r="E48" s="1" t="s">
        <v>111</v>
      </c>
      <c r="F48" s="1" t="s">
        <v>19</v>
      </c>
    </row>
    <row r="49" spans="1:1024" x14ac:dyDescent="0.3">
      <c r="A49" s="1" t="s">
        <v>114</v>
      </c>
      <c r="B49" s="2">
        <f>2000+1318.11</f>
        <v>3318.1099999999997</v>
      </c>
      <c r="C49" s="1" t="s">
        <v>115</v>
      </c>
      <c r="D49" s="1" t="s">
        <v>18</v>
      </c>
      <c r="E49" s="1" t="s">
        <v>111</v>
      </c>
      <c r="F49" s="1" t="s">
        <v>19</v>
      </c>
    </row>
    <row r="50" spans="1:1024" x14ac:dyDescent="0.3">
      <c r="A50" s="1" t="s">
        <v>116</v>
      </c>
      <c r="B50" s="2">
        <f>400+264</f>
        <v>664</v>
      </c>
      <c r="C50" s="1" t="s">
        <v>117</v>
      </c>
      <c r="D50" s="1" t="s">
        <v>18</v>
      </c>
      <c r="E50" s="1" t="s">
        <v>111</v>
      </c>
      <c r="F50" s="1" t="s">
        <v>19</v>
      </c>
    </row>
    <row r="51" spans="1:1024" x14ac:dyDescent="0.3">
      <c r="A51" s="1" t="s">
        <v>118</v>
      </c>
      <c r="B51" s="2">
        <f>20833.34+20833.34+10416.67+20833.33</f>
        <v>72916.679999999993</v>
      </c>
      <c r="C51" s="1" t="s">
        <v>96</v>
      </c>
      <c r="D51" s="1" t="s">
        <v>95</v>
      </c>
      <c r="E51" s="1" t="s">
        <v>96</v>
      </c>
      <c r="F51" s="1" t="s">
        <v>9</v>
      </c>
    </row>
    <row r="52" spans="1:1024" x14ac:dyDescent="0.3">
      <c r="A52" s="1" t="s">
        <v>119</v>
      </c>
      <c r="B52" s="2">
        <f>183.32+137.5+137.87+91.29</f>
        <v>549.98</v>
      </c>
      <c r="C52" s="1" t="s">
        <v>120</v>
      </c>
      <c r="D52" s="1" t="s">
        <v>95</v>
      </c>
      <c r="E52" s="1" t="s">
        <v>96</v>
      </c>
      <c r="F52" s="1" t="s">
        <v>9</v>
      </c>
    </row>
    <row r="53" spans="1:1024" x14ac:dyDescent="0.3">
      <c r="A53" s="1" t="s">
        <v>121</v>
      </c>
      <c r="B53" s="2">
        <f>833.33+1666.66</f>
        <v>2499.9900000000002</v>
      </c>
      <c r="C53" s="1" t="s">
        <v>122</v>
      </c>
      <c r="D53" s="1" t="s">
        <v>123</v>
      </c>
      <c r="E53" s="1" t="s">
        <v>122</v>
      </c>
      <c r="F53" s="1" t="s">
        <v>9</v>
      </c>
    </row>
    <row r="54" spans="1:1024" x14ac:dyDescent="0.3">
      <c r="A54" s="1" t="s">
        <v>124</v>
      </c>
      <c r="B54" s="5">
        <v>1324.48</v>
      </c>
      <c r="C54" s="1" t="s">
        <v>125</v>
      </c>
      <c r="D54" s="3" t="s">
        <v>126</v>
      </c>
      <c r="E54" s="1" t="s">
        <v>125</v>
      </c>
      <c r="F54" s="1" t="s">
        <v>9</v>
      </c>
    </row>
    <row r="55" spans="1:1024" s="4" customFormat="1" x14ac:dyDescent="0.3">
      <c r="A55" s="1" t="s">
        <v>127</v>
      </c>
      <c r="B55" s="5">
        <f>4075+1548</f>
        <v>5623</v>
      </c>
      <c r="C55" s="1" t="s">
        <v>128</v>
      </c>
      <c r="D55" s="3" t="s">
        <v>126</v>
      </c>
      <c r="E55" s="1" t="s">
        <v>129</v>
      </c>
      <c r="F55" s="1" t="s">
        <v>9</v>
      </c>
      <c r="AMJ55"/>
    </row>
    <row r="56" spans="1:1024" s="4" customFormat="1" x14ac:dyDescent="0.3">
      <c r="A56" s="1" t="s">
        <v>130</v>
      </c>
      <c r="B56" s="2">
        <v>18670.71</v>
      </c>
      <c r="C56" s="1" t="s">
        <v>131</v>
      </c>
      <c r="D56" s="1" t="s">
        <v>132</v>
      </c>
      <c r="E56" s="1" t="s">
        <v>131</v>
      </c>
      <c r="F56" s="1" t="s">
        <v>9</v>
      </c>
      <c r="AMJ56"/>
    </row>
    <row r="57" spans="1:1024" x14ac:dyDescent="0.3">
      <c r="A57" s="1" t="s">
        <v>133</v>
      </c>
      <c r="B57" s="2">
        <v>916</v>
      </c>
      <c r="C57" s="1" t="s">
        <v>134</v>
      </c>
      <c r="D57" s="3" t="s">
        <v>135</v>
      </c>
      <c r="E57" s="1" t="s">
        <v>25</v>
      </c>
      <c r="F57" s="1" t="s">
        <v>14</v>
      </c>
    </row>
    <row r="58" spans="1:1024" x14ac:dyDescent="0.3">
      <c r="A58" s="1" t="s">
        <v>136</v>
      </c>
      <c r="B58" s="2">
        <v>4400</v>
      </c>
      <c r="C58" s="1" t="s">
        <v>137</v>
      </c>
      <c r="D58" s="3" t="s">
        <v>138</v>
      </c>
      <c r="E58" s="1" t="s">
        <v>25</v>
      </c>
      <c r="F58" s="1" t="s">
        <v>14</v>
      </c>
    </row>
    <row r="59" spans="1:1024" x14ac:dyDescent="0.3">
      <c r="A59" s="1" t="s">
        <v>139</v>
      </c>
      <c r="B59" s="2">
        <v>121.75</v>
      </c>
      <c r="C59" s="1" t="s">
        <v>140</v>
      </c>
      <c r="D59" s="3" t="s">
        <v>45</v>
      </c>
      <c r="E59" s="1" t="s">
        <v>140</v>
      </c>
      <c r="F59" s="1" t="s">
        <v>14</v>
      </c>
    </row>
    <row r="60" spans="1:1024" x14ac:dyDescent="0.3">
      <c r="A60" s="1" t="s">
        <v>141</v>
      </c>
      <c r="B60" s="2">
        <v>220</v>
      </c>
      <c r="C60" s="1" t="s">
        <v>142</v>
      </c>
      <c r="D60" s="3" t="s">
        <v>143</v>
      </c>
      <c r="E60" s="1" t="s">
        <v>13</v>
      </c>
      <c r="F60" s="1" t="s">
        <v>14</v>
      </c>
    </row>
    <row r="61" spans="1:1024" x14ac:dyDescent="0.3">
      <c r="A61" s="1" t="s">
        <v>144</v>
      </c>
      <c r="B61" s="2">
        <v>121.75</v>
      </c>
      <c r="C61" s="1" t="s">
        <v>140</v>
      </c>
      <c r="D61" s="3" t="s">
        <v>45</v>
      </c>
      <c r="E61" s="1" t="s">
        <v>140</v>
      </c>
      <c r="F61" s="1" t="s">
        <v>14</v>
      </c>
    </row>
    <row r="62" spans="1:1024" x14ac:dyDescent="0.3">
      <c r="A62" s="1" t="s">
        <v>145</v>
      </c>
      <c r="B62" s="2">
        <v>284.95999999999998</v>
      </c>
      <c r="C62" s="1" t="s">
        <v>146</v>
      </c>
      <c r="D62" s="3" t="s">
        <v>147</v>
      </c>
      <c r="E62" s="1" t="s">
        <v>13</v>
      </c>
      <c r="F62" s="1" t="s">
        <v>14</v>
      </c>
    </row>
    <row r="63" spans="1:1024" x14ac:dyDescent="0.3">
      <c r="A63" s="1" t="s">
        <v>148</v>
      </c>
      <c r="B63" s="2">
        <v>1454</v>
      </c>
      <c r="C63" s="1" t="s">
        <v>140</v>
      </c>
      <c r="D63" s="3" t="s">
        <v>149</v>
      </c>
      <c r="E63" s="1" t="s">
        <v>140</v>
      </c>
      <c r="F63" s="1" t="s">
        <v>14</v>
      </c>
    </row>
    <row r="64" spans="1:1024" x14ac:dyDescent="0.3">
      <c r="A64" s="1" t="s">
        <v>150</v>
      </c>
      <c r="B64" s="2">
        <v>1160</v>
      </c>
      <c r="C64" s="1" t="s">
        <v>140</v>
      </c>
      <c r="D64" s="3" t="s">
        <v>151</v>
      </c>
      <c r="E64" s="1" t="s">
        <v>140</v>
      </c>
      <c r="F64" s="1" t="s">
        <v>14</v>
      </c>
    </row>
    <row r="65" spans="1:6" x14ac:dyDescent="0.3">
      <c r="A65" s="1" t="s">
        <v>152</v>
      </c>
      <c r="B65" s="2">
        <v>141.30000000000001</v>
      </c>
      <c r="C65" s="1" t="s">
        <v>140</v>
      </c>
      <c r="D65" s="3" t="s">
        <v>153</v>
      </c>
      <c r="E65" s="1" t="s">
        <v>140</v>
      </c>
      <c r="F65" s="1" t="s">
        <v>14</v>
      </c>
    </row>
    <row r="66" spans="1:6" x14ac:dyDescent="0.3">
      <c r="A66" s="1" t="s">
        <v>154</v>
      </c>
      <c r="B66" s="2">
        <v>17293</v>
      </c>
      <c r="C66" s="1" t="s">
        <v>155</v>
      </c>
      <c r="D66" s="3" t="s">
        <v>156</v>
      </c>
      <c r="E66" s="1" t="s">
        <v>155</v>
      </c>
      <c r="F66" s="1" t="s">
        <v>23</v>
      </c>
    </row>
    <row r="67" spans="1:6" x14ac:dyDescent="0.3">
      <c r="A67" s="1" t="s">
        <v>157</v>
      </c>
      <c r="B67" s="2">
        <v>189.43</v>
      </c>
      <c r="C67" s="1" t="s">
        <v>158</v>
      </c>
      <c r="D67" s="1" t="s">
        <v>159</v>
      </c>
      <c r="E67" s="1" t="s">
        <v>158</v>
      </c>
      <c r="F67" s="1" t="s">
        <v>9</v>
      </c>
    </row>
    <row r="68" spans="1:6" x14ac:dyDescent="0.3">
      <c r="A68" s="1" t="s">
        <v>160</v>
      </c>
      <c r="B68" s="2">
        <v>63</v>
      </c>
      <c r="C68" s="1" t="s">
        <v>11</v>
      </c>
      <c r="D68" s="3" t="s">
        <v>12</v>
      </c>
      <c r="E68" s="1" t="s">
        <v>13</v>
      </c>
      <c r="F68" s="1" t="s">
        <v>14</v>
      </c>
    </row>
    <row r="69" spans="1:6" x14ac:dyDescent="0.3">
      <c r="A69" s="1" t="s">
        <v>161</v>
      </c>
      <c r="B69" s="2">
        <v>36</v>
      </c>
      <c r="C69" s="1" t="s">
        <v>11</v>
      </c>
      <c r="D69" s="3" t="s">
        <v>12</v>
      </c>
      <c r="E69" s="1" t="s">
        <v>13</v>
      </c>
      <c r="F69" s="1" t="s">
        <v>14</v>
      </c>
    </row>
    <row r="70" spans="1:6" x14ac:dyDescent="0.3">
      <c r="A70" s="1" t="s">
        <v>162</v>
      </c>
      <c r="B70" s="2">
        <v>1098</v>
      </c>
      <c r="C70" s="1" t="s">
        <v>163</v>
      </c>
      <c r="D70" s="3" t="s">
        <v>164</v>
      </c>
      <c r="E70" s="1" t="s">
        <v>163</v>
      </c>
      <c r="F70" s="1" t="s">
        <v>19</v>
      </c>
    </row>
    <row r="71" spans="1:6" x14ac:dyDescent="0.3">
      <c r="A71" s="1" t="s">
        <v>165</v>
      </c>
      <c r="B71" s="2">
        <v>393.96</v>
      </c>
      <c r="C71" s="1" t="s">
        <v>42</v>
      </c>
      <c r="D71" s="3" t="s">
        <v>45</v>
      </c>
      <c r="E71" s="1" t="s">
        <v>13</v>
      </c>
      <c r="F71" s="1" t="s">
        <v>14</v>
      </c>
    </row>
    <row r="72" spans="1:6" x14ac:dyDescent="0.3">
      <c r="A72" s="1" t="s">
        <v>166</v>
      </c>
      <c r="B72" s="2">
        <v>1029.8499999999999</v>
      </c>
      <c r="C72" s="1" t="s">
        <v>77</v>
      </c>
      <c r="D72" s="3" t="s">
        <v>78</v>
      </c>
      <c r="E72" s="1" t="s">
        <v>77</v>
      </c>
      <c r="F72" s="1" t="s">
        <v>14</v>
      </c>
    </row>
    <row r="73" spans="1:6" x14ac:dyDescent="0.3">
      <c r="A73" s="1" t="s">
        <v>167</v>
      </c>
      <c r="B73" s="2">
        <v>495.78</v>
      </c>
      <c r="C73" s="1" t="s">
        <v>168</v>
      </c>
      <c r="D73" s="3" t="s">
        <v>169</v>
      </c>
      <c r="E73" s="1" t="s">
        <v>111</v>
      </c>
      <c r="F73" s="1" t="s">
        <v>14</v>
      </c>
    </row>
    <row r="74" spans="1:6" x14ac:dyDescent="0.3">
      <c r="A74" s="1" t="s">
        <v>170</v>
      </c>
      <c r="B74" s="2">
        <v>1344.98</v>
      </c>
      <c r="C74" s="1" t="s">
        <v>168</v>
      </c>
      <c r="D74" s="3" t="s">
        <v>171</v>
      </c>
      <c r="E74" s="1" t="s">
        <v>111</v>
      </c>
      <c r="F74" s="1" t="s">
        <v>14</v>
      </c>
    </row>
    <row r="75" spans="1:6" x14ac:dyDescent="0.3">
      <c r="A75" s="1" t="s">
        <v>172</v>
      </c>
      <c r="B75" s="2">
        <v>112</v>
      </c>
      <c r="C75" s="1" t="s">
        <v>42</v>
      </c>
      <c r="D75" s="3" t="s">
        <v>173</v>
      </c>
      <c r="E75" s="1" t="s">
        <v>13</v>
      </c>
      <c r="F75" s="1" t="s">
        <v>14</v>
      </c>
    </row>
    <row r="76" spans="1:6" x14ac:dyDescent="0.3">
      <c r="A76" s="1" t="s">
        <v>174</v>
      </c>
      <c r="B76" s="2">
        <v>213.12</v>
      </c>
      <c r="C76" s="1" t="s">
        <v>42</v>
      </c>
      <c r="D76" s="3" t="s">
        <v>175</v>
      </c>
      <c r="E76" s="1" t="s">
        <v>13</v>
      </c>
      <c r="F76" s="1" t="s">
        <v>14</v>
      </c>
    </row>
    <row r="77" spans="1:6" x14ac:dyDescent="0.3">
      <c r="A77" s="1" t="s">
        <v>176</v>
      </c>
      <c r="B77" s="2">
        <v>3120</v>
      </c>
      <c r="C77" s="1" t="s">
        <v>177</v>
      </c>
      <c r="D77" s="3" t="s">
        <v>178</v>
      </c>
      <c r="E77" s="1" t="s">
        <v>177</v>
      </c>
      <c r="F77" s="1" t="s">
        <v>19</v>
      </c>
    </row>
    <row r="78" spans="1:6" x14ac:dyDescent="0.3">
      <c r="A78" s="1" t="s">
        <v>179</v>
      </c>
      <c r="B78" s="2">
        <v>297479</v>
      </c>
      <c r="C78" s="1" t="s">
        <v>180</v>
      </c>
      <c r="D78" s="1" t="s">
        <v>181</v>
      </c>
      <c r="E78" s="1" t="s">
        <v>180</v>
      </c>
      <c r="F78" s="6" t="s">
        <v>182</v>
      </c>
    </row>
    <row r="79" spans="1:6" x14ac:dyDescent="0.3">
      <c r="A79" s="1" t="s">
        <v>183</v>
      </c>
      <c r="B79" s="2">
        <v>21815.51</v>
      </c>
      <c r="C79" s="1" t="s">
        <v>184</v>
      </c>
      <c r="D79" s="1" t="s">
        <v>18</v>
      </c>
      <c r="E79" s="1" t="s">
        <v>184</v>
      </c>
      <c r="F79" s="1" t="s">
        <v>19</v>
      </c>
    </row>
    <row r="80" spans="1:6" x14ac:dyDescent="0.3">
      <c r="A80" s="1"/>
      <c r="B80" s="2"/>
      <c r="C80" s="1"/>
    </row>
    <row r="81" spans="1:6" x14ac:dyDescent="0.3">
      <c r="A81" s="1"/>
      <c r="B81" s="11">
        <f>SUM(B2:B79)</f>
        <v>991191.80999999994</v>
      </c>
      <c r="C81" s="1"/>
      <c r="D81" s="1"/>
      <c r="E81" s="1"/>
      <c r="F81" s="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EMPENHOS IFSUL SAPIRANGA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igor soares monteiro</dc:creator>
  <dc:description/>
  <cp:lastModifiedBy>Eduardo R. Soares</cp:lastModifiedBy>
  <cp:revision>6</cp:revision>
  <dcterms:created xsi:type="dcterms:W3CDTF">2022-01-04T20:50:16Z</dcterms:created>
  <dcterms:modified xsi:type="dcterms:W3CDTF">2022-04-04T18:01:07Z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